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6605" windowHeight="8250" activeTab="0"/>
  </bookViews>
  <sheets>
    <sheet name="ВР-1Ф т.40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Sergey</author>
  </authors>
  <commentList>
    <comment ref="B9" authorId="0">
      <text>
        <r>
          <rPr>
            <b/>
            <sz val="9"/>
            <rFont val="Tahoma"/>
            <family val="2"/>
          </rPr>
          <t>Включаются средства на закупку всех медикаментов, вакцин, аллергенов, перевязочного материала, исключая перечисленные в п. 3</t>
        </r>
      </text>
    </comment>
    <comment ref="B13" authorId="0">
      <text>
        <r>
          <rPr>
            <b/>
            <sz val="9"/>
            <rFont val="Tahoma"/>
            <family val="2"/>
          </rPr>
          <t>Достаточно оценочного значения</t>
        </r>
      </text>
    </comment>
    <comment ref="B18" authorId="0">
      <text>
        <r>
          <rPr>
            <b/>
            <sz val="9"/>
            <rFont val="Tahoma"/>
            <family val="2"/>
          </rPr>
          <t>Исключая выплаты за работу с COVID-19!</t>
        </r>
      </text>
    </comment>
    <comment ref="B19" authorId="0">
      <text>
        <r>
          <rPr>
            <b/>
            <sz val="9"/>
            <rFont val="Tahoma"/>
            <family val="2"/>
          </rPr>
          <t>Исключая выплаты за работу, связанную с COVID-19!</t>
        </r>
      </text>
    </comment>
    <comment ref="B20" authorId="0">
      <text>
        <r>
          <rPr>
            <b/>
            <sz val="9"/>
            <rFont val="Tahoma"/>
            <family val="2"/>
          </rPr>
          <t>Исключая выплаты за работу, связанную с COVID-19!</t>
        </r>
      </text>
    </comment>
    <comment ref="B25" authorId="0">
      <text>
        <r>
          <rPr>
            <b/>
            <sz val="9"/>
            <rFont val="Tahoma"/>
            <family val="2"/>
          </rPr>
          <t>Расходы на все формы обучения персонала</t>
        </r>
      </text>
    </comment>
    <comment ref="B37" authorId="0">
      <text>
        <r>
          <rPr>
            <b/>
            <sz val="9"/>
            <rFont val="Tahoma"/>
            <family val="2"/>
          </rPr>
          <t>Все прочие расходы, включая коммунальные расходы, расходы на текущий (не капитальный) ремонт и другие расходы, не перечислленные в рубриках 2-17</t>
        </r>
      </text>
    </comment>
  </commentList>
</comments>
</file>

<file path=xl/sharedStrings.xml><?xml version="1.0" encoding="utf-8"?>
<sst xmlns="http://schemas.openxmlformats.org/spreadsheetml/2006/main" count="163" uniqueCount="147">
  <si>
    <t>Примечания</t>
  </si>
  <si>
    <t>Условия контроля и предупреждение о ситуациях, требующих пояснения.</t>
  </si>
  <si>
    <t>14</t>
  </si>
  <si>
    <t>15</t>
  </si>
  <si>
    <t>Сведения о числе пациентов, которые получали в отчётном году продуктовые наборы (за исключением пациентов, перечисленных в т. 1200)</t>
  </si>
  <si>
    <t>т. 4200</t>
  </si>
  <si>
    <t>Инструкция по заполнению т. 4200 формы ВР-1Ф</t>
  </si>
  <si>
    <t>В т. 4200 указывается число пациентов, которые получали продуктовые наборы, распределяемые организациями не туберкулёзного профиля, включая немедицинские организации - благотворительные, религиозные организации, фонды и т.п. (как начавших лечение в прошлом году и продолживших в отчётном году, так и начавших лечение в отчётном году). Здесь не указываются пациенты, получающие продуктовые наборы, закупка которых указана в противотуберкулёзных организациях (т. 1000)</t>
  </si>
  <si>
    <t>Финансирование противотуберкулёзных мероприятий в медицинских организациях, оказывающих первичную помощь, специализированную нетуберкулёзную помощь благотворительных и иных некоммерческих организациях, включая международное финансирование</t>
  </si>
  <si>
    <t>Другие источники, исключая иностранные</t>
  </si>
  <si>
    <t>В таблице указывается финансирование закупок антиретровирусных препаратов раздельно по бюджетам</t>
  </si>
  <si>
    <t>Федеральный бюджет</t>
  </si>
  <si>
    <t>Всего</t>
  </si>
  <si>
    <t>Бюджет субъекта Российской Федерации</t>
  </si>
  <si>
    <t>Муниципальный бюджет</t>
  </si>
  <si>
    <t>Глобальный фонд</t>
  </si>
  <si>
    <t>2.3</t>
  </si>
  <si>
    <t>2.2</t>
  </si>
  <si>
    <t>2.1</t>
  </si>
  <si>
    <t>№ п/п</t>
  </si>
  <si>
    <t>2.4.</t>
  </si>
  <si>
    <t>2.3.1.</t>
  </si>
  <si>
    <t>В том числе для профилактики туберкулёза у лиц с ВИЧ-инфекцией</t>
  </si>
  <si>
    <t>2.5.</t>
  </si>
  <si>
    <t>Финансирование закупок медикаментов, всего</t>
  </si>
  <si>
    <t>Прочие препараты</t>
  </si>
  <si>
    <t>Поставки расходных материалов для исследования мазков мокроты, культуры, тестов на лекарственную чувствительность МБТ (включая молекулярно-генетические методы)</t>
  </si>
  <si>
    <t>3.</t>
  </si>
  <si>
    <t>4</t>
  </si>
  <si>
    <t>4.1.</t>
  </si>
  <si>
    <t>В т.ч. врачей</t>
  </si>
  <si>
    <t>В т.ч. среднего мед. персонала</t>
  </si>
  <si>
    <t>Прочих сотрудников</t>
  </si>
  <si>
    <t>4.2</t>
  </si>
  <si>
    <t>4.3</t>
  </si>
  <si>
    <t>5.</t>
  </si>
  <si>
    <t>Проведение совещаний, конференций</t>
  </si>
  <si>
    <t>6.</t>
  </si>
  <si>
    <t>7.</t>
  </si>
  <si>
    <t>8.</t>
  </si>
  <si>
    <t>9.</t>
  </si>
  <si>
    <t>10.</t>
  </si>
  <si>
    <t>Информационно-просветительская работа (включая расходы на СМИ, печать брошюр, памяток, листовок, социальную рекламу и пр.).</t>
  </si>
  <si>
    <t>11.</t>
  </si>
  <si>
    <t>12.</t>
  </si>
  <si>
    <t>13.</t>
  </si>
  <si>
    <t>Социальная поддержка больных туберкулезом: всего</t>
  </si>
  <si>
    <t>в т.ч. продуктовые наборы</t>
  </si>
  <si>
    <t>в т.ч. приобретение жилья</t>
  </si>
  <si>
    <t>Прочие расходы</t>
  </si>
  <si>
    <t>Фонд ОМС</t>
  </si>
  <si>
    <t>1.</t>
  </si>
  <si>
    <t>Раздел финансирования - за исключением средств, полученных из противотуберкулёзных учреждений</t>
  </si>
  <si>
    <t xml:space="preserve">Финансирование противотуберкулёзных мероприятий, всего </t>
  </si>
  <si>
    <t>Питание больных в круглосуточных и дневных туберкулёзных стационарах</t>
  </si>
  <si>
    <t>5.1</t>
  </si>
  <si>
    <t>5.2</t>
  </si>
  <si>
    <t>5.3</t>
  </si>
  <si>
    <t>Обучение персонала туберкулёзных отделений и кабинетов</t>
  </si>
  <si>
    <t>в т.ч. для микробиологических исследований</t>
  </si>
  <si>
    <t>10.1</t>
  </si>
  <si>
    <t>Строительство туберкулёзных отделений и кабинетов</t>
  </si>
  <si>
    <t>Капитальный ремонт и реконструкция туберкулёзных отделений и кабинетов</t>
  </si>
  <si>
    <t>13.1</t>
  </si>
  <si>
    <t>13.2</t>
  </si>
  <si>
    <t>Другие источники (гранты, пожертвования)</t>
  </si>
  <si>
    <t>Антиретровирусные препараты, проходящие по балансу Центров АнтиСПИД</t>
  </si>
  <si>
    <t>Всего лиц. которым была назначена антиретровирусная терапия</t>
  </si>
  <si>
    <t>Из них больных с сочетанием активного туберкулёза и ВИЧ-инфекции</t>
  </si>
  <si>
    <t>1</t>
  </si>
  <si>
    <r>
      <t>Реконструкция</t>
    </r>
    <r>
      <rPr>
        <sz val="10"/>
        <rFont val="Arial Cyr"/>
        <family val="0"/>
      </rPr>
      <t xml:space="preserve"> здания (сооружения) - это изменение параметров здания, его частей (высоты, количества этажей, площади, объема), в том числе надстройка, перестройка, его расширение, а также замена и (или) восстановление несущих строительных конструкций, за исключением замены отдельных элементов таких конструкций на аналогичные или иные улучшающие показатели и (или) восстановления таких элементов.</t>
    </r>
  </si>
  <si>
    <r>
      <t>Капитальный ремонт</t>
    </r>
    <r>
      <rPr>
        <sz val="10"/>
        <rFont val="Arial Cyr"/>
        <family val="0"/>
      </rPr>
      <t xml:space="preserve"> зданий и сооружений это - замена и (или) восстановление строительных конструкций, за исключением несущих строительных конструкций, замена и (или) восстановление систем инженерно-технического обеспечения и инженерных сетей здания или их элементов, а также замена отдельных элементов несущих строительных конструкций на аналогичные или иные улучшающие показатели таких конструкций элементы и (или) восстановление таких элементов.</t>
    </r>
  </si>
  <si>
    <t>2</t>
  </si>
  <si>
    <t xml:space="preserve">В строке 7 указываются расходы на проведение совещаний и конференций по вопросам противотуберкулёзной помощи населению, </t>
  </si>
  <si>
    <t>т. 4000</t>
  </si>
  <si>
    <t>т. 4010</t>
  </si>
  <si>
    <t>Инструкция по заполнению т. 4000 формы ВР-1Ф</t>
  </si>
  <si>
    <t>Инструкция по заполнению т. 4010 формы ВР-1Ф</t>
  </si>
  <si>
    <t>т. 4020</t>
  </si>
  <si>
    <t>Инструкция по заполнению т. 4020</t>
  </si>
  <si>
    <t>код ОКЕИ: 792 (человек)</t>
  </si>
  <si>
    <t>Код ОКЕИ: 383 (рубль)</t>
  </si>
  <si>
    <t>Закупка антиретровирусных препаратов, всего</t>
  </si>
  <si>
    <t>Иностранные источники</t>
  </si>
  <si>
    <t>В графу 6 включают стоимость медикаментов, оборудования, услуг и прочих поступлений, осуществляемых из средств фонда обязательного медицинского страхования.</t>
  </si>
  <si>
    <t>В графу 7 включают стоимость медикаментов, оборудования, услуг и прочих поступлений, осуществляемых из средств муниципальных бюджетов.</t>
  </si>
  <si>
    <t>В графу 9 включают стоимость медикаментов, оборудования, услуг и прочих поступлений, осуществляемых из других источников (платные услуги, передача средств Госкомимуществом и другими организациями, за исключением иностранных организаций, которые учитываются в графе 8.</t>
  </si>
  <si>
    <t>В течение года было впервые назначено лечение препаратами:</t>
  </si>
  <si>
    <t>Число пациентов, абс.</t>
  </si>
  <si>
    <t>6</t>
  </si>
  <si>
    <t>5</t>
  </si>
  <si>
    <t>В графу 4 включают средства, стоимость медикаментов, оборудования, услуг и прочих поступлений, осуществляемых из средств федерального бюджета. В том случае, если эти средства или материальные ценности предварительно прошли по балансу противотуберкулёзных орагнизаций, они не указываются.</t>
  </si>
  <si>
    <t>В графу 5 включают стоимость медикаментов, оборудования, услуг и прочих поступлений, осуществляемых из средств бюджета субъекта Российской Федерации. В том случае, если эти средства или материальные ценности предварительно прошли по балансу противотуберкулёзных орагнизаций, они не указываются.</t>
  </si>
  <si>
    <t>В графу 8 включают стоимость медикаментов, оборудования, услуг и прочих поступлений, осуществляемых из иностранных источников (средствва фармакологических компаний, БО "Партнёры Во Имя Здоровья", ВОЗ. В случаи поступления средств из БО "ПВИЗ" и ВОЗ необходимо указать это на листе "примечания и пояснения" для того, чтобы при составлении сводного отчёта по Российской Федерации они не были учтены дважды. В том случае, если эти средства или материальные ценности предварительно прошли по балансу противотуберкулёзных орагнизаций, они не указываются.</t>
  </si>
  <si>
    <t>Число пациентов, получавших в отчётном году продуктовые наборы</t>
  </si>
  <si>
    <t>Сведения о потребителях антиретровирусных препаратов, которым назначены антиретровирусные препараты, проходящие по балансу Центров АнтиСПИД (т. 4010)</t>
  </si>
  <si>
    <t>Организация:</t>
  </si>
  <si>
    <t>Закупка тест-систем для выявления ВИЧ-инфекции и диагностики особенностей её течения</t>
  </si>
  <si>
    <t>Аллерген туберкулёзный очищенный, аллерген туберкулёзный рекомбинантный, иные тест-системы для выявления латентной туберкулёзной инфекции у детей</t>
  </si>
  <si>
    <t xml:space="preserve">В строке 2.1. указываются расходы на приобретение вакцины БЦЖ. В случае, если вакцина приобретается централизованно и проходит по балансу медицинских организаций, оказывающих специализированную противотуберкулёзную помощь (т.е. средства на её приобретение полностью указаны в т. 1000), либо по иной медицинской организации (например, органу управления здравоохранением) она в строке 2.1. не указывается. </t>
  </si>
  <si>
    <t>В строке 2.3.1. указываются противотуберкулёзные препараты из числа указанных в строке 2.3, израсходованные для профилактики туберкулёза у лиц с ВИЧ-инфекцией. Допускается использование приблизительных (оценочных) значений.</t>
  </si>
  <si>
    <t>в строку 13.1. включают расходы на продуктовые наборы;</t>
  </si>
  <si>
    <t>в строку 13.2. включают расходы на приобретение жилья для больных туберкулёзом.</t>
  </si>
  <si>
    <t>В строке 1 указывается общее финансирование противотуберкулёзных мероприятий - сумма всех средств по строкам 2-14. Указываются средства, проходящие по балансу, либо забалансовым счетам ЦСПИД, в том числе - распределенные далее по другим медицинским организациям субъекта РФ. Строка формируется автоматически.</t>
  </si>
  <si>
    <t>Форма ВР-1Ф, т. 4000, 4010, 4020 предоставляется ЦСПИД в организацию, уполномоченную собирать и обрабатывать информацию по субъекту Российской Федерации для последующего её предоставления в Федеральный центр мониторинга противодействи распространению туберкулёза в Российской Федерации в сроки, указанные в распоряжении по субъекту Российской Федерации.</t>
  </si>
  <si>
    <r>
      <t xml:space="preserve">В строке 2 указывается финансирование закупок медикаментов для лечения пациентов с туберкулёзом и профилактики заболевания туберкулёзом (включая препараты для купирования побочных эффектов, возникающих при лечении или химиопрофилактики туберкулёза). </t>
    </r>
    <r>
      <rPr>
        <u val="single"/>
        <sz val="10"/>
        <rFont val="Arial Cyr"/>
        <family val="0"/>
      </rPr>
      <t>Расходы на медикаменты, приобретенные для лечения сопутствующей патологии у пациентов с туберкулёзом (например, антиретровирусные препараты) в этой строке не указываются</t>
    </r>
    <r>
      <rPr>
        <sz val="10"/>
        <rFont val="Arial Cyr"/>
        <family val="0"/>
      </rPr>
      <t>.</t>
    </r>
  </si>
  <si>
    <t>В строке 2.2. указываются расходы ЦСПИД на приобретение аллергена туберкулёзного очищенного (туберкулина), аллергена туберкулёзного рекомбинантного (диаскинтеста), а также иных иммунологических тестов для выявления туберкулёзной инфекции у детей (квантифероновые тесты, T-spot TB и т.п.). В случае, эти препараты приобретаются централизованно и проходят по балансу медицинских организаций, оказывающих специализированную противотуберкулёзную помощь (т.е. средства на их приобретение полностью указаны в т. 1000), либо по балансу иных организаций, осуществляющих централизованные поставки (например, орган управления здравоохранением) они в строке 2.1. не указываются. При сборе сведений рекомендуется сверять сведения в с. 2.2 со сведениями ф. № 30 "Сведения о медицинской организации". Если в ф. № 30 показана деятельность в виде обследования населения методами иммунодиагностики, а в с. 2.2 расходы отсутствуют, следует уточнять источник получения средств для иммунодиагностики туберкулёза указанной организацией.</t>
  </si>
  <si>
    <t xml:space="preserve">В строке 2.3. указываются расходы ЦСПИД на приобретение противотуберкулёзных препаратов: изониазида (фтивазида, метазида, феназида), рифампицина, рифабутина, пиразинамида, этамбутола, стрептомицина, а также комбинированных противотуберкулёзных препаратов, включающих в себя указанные выше препараты. В случае, эти препараты приобретаются централизованно и проходят по балансу медицинских организаций, оказывающих специализированную противотуберкулёзную помощь (т.е. средства на их приобретение полностью указаны в т. 1000), они в строке 2.3. не указываются. </t>
  </si>
  <si>
    <t>В строке 2.4 указываются расходы ЦСПИД на приобретение противотуберкулёзных препаратов резервного ряда (канамицина, амикацина, капреомицина, аминосалициловой кислоты, протионамида, циклосерина, теризидона, антибиотиков фторхинолонового ряда для лечения пациентов с туберкулёзом), а также комбинированных препаратов, включающих в себя указанные выше препараты (за исключением препаратов, указанных в п. 2.3).  В случае, эти препараты приобретаются централизованно и проходят по балансу медицинских организаций, оказывающих специализированную противотуберкулёзную помощь (т.е. средства на их приобретение полностью указаны в т. 1000), они в строке 2.4. не указываются. В случае, если Ваша организация самостоятельно закупала один из препаратов: бедаквилин, тиоуреидоиминометилперидиния перхлорат, линезолид, следует указать суммы, затраченные на закупку указанных препаратов и источник финансирования этих закупок для того, чтобы уплономоченная организация включила суммы закупок указанных препаратов в т. 1000.</t>
  </si>
  <si>
    <r>
      <t xml:space="preserve">В строке 2.5. указываются прочие расходы ЦСПИД на медикаменты для больных туберкулёзом, или лиц, получающих химиопрофилактику туберкулёза (например, гепатопротекторы, витамин B6, препараты для смптоматической терапии и т.п.). </t>
    </r>
    <r>
      <rPr>
        <u val="single"/>
        <sz val="10"/>
        <rFont val="Arial Cyr"/>
        <family val="0"/>
      </rPr>
      <t>Расходы на медикаменты, приобретенные для лечения сопутствующей патологии (например, антиретровирусные препараты) в этой строке не указываются</t>
    </r>
    <r>
      <rPr>
        <sz val="10"/>
        <rFont val="Arial Cyr"/>
        <family val="0"/>
      </rPr>
      <t xml:space="preserve">. </t>
    </r>
  </si>
  <si>
    <t xml:space="preserve">В строке 3 указываются средства, потраченные ЦСПИД на закупку расходных материалов для исследования мазков мокроты, молекулярно-генетические тесты для выявления МБТ. </t>
  </si>
  <si>
    <t>В строке 4 рассчитывается заработная плата и начисления на оплату труда сотрудников туберкулёзного кабинета при ЦСПИД, в т.ч. в строке 4.1. указывается заработная плата врачей-фтизиатров, в строке 4.2 - среднего медицинского персонала, в строке 4.3 указывается заработная плата  прочих сотрудников, работающих в туберкулёзном кабинете.</t>
  </si>
  <si>
    <t>Аналогичным образом в строке 5 указывается заработная плата и начисления на оплату труда всех сотрудников рентгеновских отделений, кабинетов и передвижных флюорографических установок (включая не работающих с больными туберкулёзом) при ЦСПИД; в т.ч. в строке 5.1. указывается заработная плата врачей-рентгенологов, в строке 5.2 - среднего медицинского персонала (рентгенолаборантов), в строке 5.3 вычисляется заработная плата прочих сотрудников, работающих в рентгенологических кабинетах и на передвижных флюорографических установках.</t>
  </si>
  <si>
    <t>В строке 6 указываются расходы на обучение персонала туберкулёзного кабинета ЦСПИД. Если обучение потребовало оплату проезда и проживания, эти расходы также включаются в указанную строку.</t>
  </si>
  <si>
    <t>В строке 8 указываются расходы на информационно-просветительскую работу по профилактике туберкулёза у лиц, живущих с ВИЧ (включая расходы на СМИ, печать брошюр, памяток, листовок, социальную рекламу и пр.). В этой же строке указываются расходы на проведение дня борьбы с туберкулёзом.</t>
  </si>
  <si>
    <t>В строке 9 указываются расходы на питание больных туберкулёзом в круглосуточных и дневных туберкулёзных стационарах (если такие имеются при ЦСПИД).</t>
  </si>
  <si>
    <t>В строке 10 указываются расходы на приобретение оборудования для туберкулёзного кабинета ЦСПИД, а также для выявления и диагностики туберкулёза (включая передвижные флюорографические установки), в строке 10.1 указываются в том числе расходы на приобретение оборудования для микробиологических исследований на туберкулёз в лабораторию ЦСПИД.</t>
  </si>
  <si>
    <t>В строке 11 указываются расходы на капитальный ремонт и реконструкцию туберкулёзных кабинетов (в том случае, если расходы на их капитальный ремонт и реконструкцию можно выделить отдельно).  Сюда не включаются средства, затраченные на текущий ремонт - они включаются в прочие расходы. Понятия "капитальный ремонт" и "реконструкция" определены Федеральным законом от 25 июля 2011 г. № 215-ФЗ. Согласно 215-ФЗ:</t>
  </si>
  <si>
    <t>В строке 12 указываются расходы на строительство туберкулёзных кабинетов ЦСПИД (в том случае, если эти средства можно выделить отдельно).</t>
  </si>
  <si>
    <t>В строку 13 включают расходы на социальную поддержку пациентов с туберкулёзом (если ЦСПИД проводил её самостоятельно), в том числе:</t>
  </si>
  <si>
    <t>В строку 14 включают расходы на закупку тест-систем для выявления ВИЧ-инфекции и диагностики особенностей её течения, включая федеральные поставки.</t>
  </si>
  <si>
    <t>В строку 15 (прочие расходы) включают расходы на текущий (не капитальный) ремонт туберкулёзного кабинета, коммунальные расходы и прочие расходы, не классифицированные в остальных строках. Для туберкулёзных кабинетов коммунальные расходы включаются в том случае, если туберкулёзный кабинет имеет отдельные приборы учёта коммунальных услуг. Включенные расходы следует обозначить в примечаниях.</t>
  </si>
  <si>
    <t>В строке 1 указывается общее число лиц, которым была назначена антиретровирусная терапия медикаментами, распределяемыми ЦСПИД</t>
  </si>
  <si>
    <t>В строке 2 указывается количество больных с активным туберкулёзом и ВИЧ-инфекцией, получающих антиретровирусную терапию медикаментами, распределяемыми ЦСПИД</t>
  </si>
  <si>
    <t>Центр СПИД</t>
  </si>
  <si>
    <t>Состояние основных фондов Центров профилактики и борьбы со СПИД, располагающихся в выделенных зданиях</t>
  </si>
  <si>
    <t>Наименование раздела</t>
  </si>
  <si>
    <t>Первоначальная стоимость, руб.</t>
  </si>
  <si>
    <t>Остаточная стоимость, руб.</t>
  </si>
  <si>
    <t>Здания и сооружения</t>
  </si>
  <si>
    <t>1.1</t>
  </si>
  <si>
    <t>в т.ч. здания лечебных и диагностических подразделений</t>
  </si>
  <si>
    <t>Оборудование</t>
  </si>
  <si>
    <t>3</t>
  </si>
  <si>
    <t>Автотранспорт</t>
  </si>
  <si>
    <t>4.</t>
  </si>
  <si>
    <t>ИТОГО</t>
  </si>
  <si>
    <t>т. 4030</t>
  </si>
  <si>
    <t>В том числе: вакцина БЦЖ, БЦЖ-М</t>
  </si>
  <si>
    <t>Противотуберкулёзные препараты 1 ряда (изониазид, рифампицин, пиразинамид, этамбутол, стрептомицин, рифабутин), в т.ч. комбинированные, не включенные в с. 2.4.</t>
  </si>
  <si>
    <t>Противотуберкулёзные препараты 2 ряда (канамицин, амикацин, капреомицин, аминосалициловая кислота, протионамид, циклосерин, теризидон, офлоксацин, моксифлоксацин, левофлоксацин, ломефлоксацин) и комбинированные с ними</t>
  </si>
  <si>
    <t>Заработная плата и начисления на оплату труда сотрудников туберкулёзных отделений и туберкулёзных кабинетов, всего</t>
  </si>
  <si>
    <t>в т.ч. врачей</t>
  </si>
  <si>
    <t>в т.ч. среднего мед. персонала</t>
  </si>
  <si>
    <t>в т.ч. прочих сотрудников</t>
  </si>
  <si>
    <t>Заработная плата и начисления на оплату труда сотрудников рентгеновских кабинетов и передвижных флюорографических установок, всего</t>
  </si>
  <si>
    <t>Приобретение оборудования для выявления и диагностики туберкулёза (включая передвижные флюорографические установки)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</si>
</sst>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172" fontId="0" fillId="24" borderId="10" xfId="0" applyNumberFormat="1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24" borderId="10" xfId="0" applyNumberFormat="1" applyFill="1" applyBorder="1" applyAlignment="1" applyProtection="1">
      <alignment wrapText="1"/>
      <protection locked="0"/>
    </xf>
    <xf numFmtId="172" fontId="0" fillId="0" borderId="10" xfId="0" applyNumberFormat="1" applyBorder="1" applyAlignment="1" applyProtection="1">
      <alignment/>
      <protection/>
    </xf>
    <xf numFmtId="172" fontId="0" fillId="25" borderId="10" xfId="0" applyNumberFormat="1" applyFill="1" applyBorder="1" applyAlignment="1" applyProtection="1">
      <alignment/>
      <protection/>
    </xf>
    <xf numFmtId="172" fontId="0" fillId="0" borderId="10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2" xfId="0" applyFill="1" applyBorder="1" applyAlignment="1" applyProtection="1">
      <alignment horizontal="left"/>
      <protection locked="0"/>
    </xf>
    <xf numFmtId="0" fontId="0" fillId="24" borderId="13" xfId="0" applyFill="1" applyBorder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="115" zoomScaleNormal="115" zoomScalePageLayoutView="0" workbookViewId="0" topLeftCell="A1">
      <selection activeCell="C2" sqref="C2:I2"/>
    </sheetView>
  </sheetViews>
  <sheetFormatPr defaultColWidth="9.00390625" defaultRowHeight="12.75"/>
  <cols>
    <col min="1" max="1" width="6.00390625" style="0" customWidth="1"/>
    <col min="2" max="2" width="34.25390625" style="0" customWidth="1"/>
    <col min="3" max="4" width="19.375" style="0" customWidth="1"/>
    <col min="5" max="5" width="19.25390625" style="0" customWidth="1"/>
    <col min="6" max="7" width="18.875" style="0" customWidth="1"/>
    <col min="8" max="8" width="15.875" style="0" customWidth="1"/>
    <col min="9" max="9" width="17.00390625" style="0" customWidth="1"/>
  </cols>
  <sheetData>
    <row r="1" spans="1:9" ht="12.75">
      <c r="A1" s="26"/>
      <c r="B1" s="25"/>
      <c r="C1" s="25"/>
      <c r="D1" s="25"/>
      <c r="E1" s="25"/>
      <c r="F1" s="25"/>
      <c r="G1" s="25"/>
      <c r="H1" s="25"/>
      <c r="I1" s="25"/>
    </row>
    <row r="2" spans="2:9" ht="12.75">
      <c r="B2" t="s">
        <v>96</v>
      </c>
      <c r="C2" s="32" t="s">
        <v>124</v>
      </c>
      <c r="D2" s="33"/>
      <c r="E2" s="33"/>
      <c r="F2" s="33"/>
      <c r="G2" s="33"/>
      <c r="H2" s="33"/>
      <c r="I2" s="34"/>
    </row>
    <row r="3" ht="12.75">
      <c r="A3" t="s">
        <v>74</v>
      </c>
    </row>
    <row r="4" spans="1:9" ht="23.25" customHeight="1">
      <c r="A4" s="39" t="s">
        <v>8</v>
      </c>
      <c r="B4" s="36"/>
      <c r="C4" s="36"/>
      <c r="D4" s="36"/>
      <c r="E4" s="36"/>
      <c r="F4" s="36"/>
      <c r="G4" s="36"/>
      <c r="H4" s="36"/>
      <c r="I4" s="36"/>
    </row>
    <row r="5" ht="12.75">
      <c r="A5" s="6" t="s">
        <v>81</v>
      </c>
    </row>
    <row r="6" spans="1:9" ht="38.25" customHeight="1">
      <c r="A6" s="2" t="s">
        <v>19</v>
      </c>
      <c r="B6" s="5" t="s">
        <v>52</v>
      </c>
      <c r="C6" s="16" t="s">
        <v>12</v>
      </c>
      <c r="D6" s="16" t="s">
        <v>11</v>
      </c>
      <c r="E6" s="16" t="s">
        <v>13</v>
      </c>
      <c r="F6" s="16" t="s">
        <v>50</v>
      </c>
      <c r="G6" s="16" t="s">
        <v>14</v>
      </c>
      <c r="H6" s="16" t="s">
        <v>83</v>
      </c>
      <c r="I6" s="16" t="s">
        <v>9</v>
      </c>
    </row>
    <row r="7" spans="1:9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25.5">
      <c r="A8" s="4">
        <v>1</v>
      </c>
      <c r="B8" s="5" t="s">
        <v>53</v>
      </c>
      <c r="C8" s="28">
        <f aca="true" t="shared" si="0" ref="C8:C36">SUM(D8:I8)</f>
        <v>0</v>
      </c>
      <c r="D8" s="29">
        <f aca="true" t="shared" si="1" ref="D8:I8">D9+D16+D17+D21+D25+D26+D27+D28+D29+D31+D32+D33+D36+D37</f>
        <v>0</v>
      </c>
      <c r="E8" s="29">
        <f t="shared" si="1"/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</row>
    <row r="9" spans="1:9" ht="25.5">
      <c r="A9" s="4">
        <v>2</v>
      </c>
      <c r="B9" s="5" t="s">
        <v>24</v>
      </c>
      <c r="C9" s="28">
        <f t="shared" si="0"/>
        <v>0</v>
      </c>
      <c r="D9" s="29">
        <f aca="true" t="shared" si="2" ref="D9:I9">D10+D11+D12+D14+D15</f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</row>
    <row r="10" spans="1:9" ht="12.75">
      <c r="A10" s="4" t="s">
        <v>18</v>
      </c>
      <c r="B10" s="2" t="s">
        <v>138</v>
      </c>
      <c r="C10" s="7">
        <f t="shared" si="0"/>
        <v>0</v>
      </c>
      <c r="D10" s="18"/>
      <c r="E10" s="18"/>
      <c r="F10" s="18"/>
      <c r="G10" s="18"/>
      <c r="H10" s="18"/>
      <c r="I10" s="18"/>
    </row>
    <row r="11" spans="1:9" ht="64.5" customHeight="1">
      <c r="A11" s="4" t="s">
        <v>17</v>
      </c>
      <c r="B11" s="5" t="s">
        <v>98</v>
      </c>
      <c r="C11" s="7">
        <f t="shared" si="0"/>
        <v>0</v>
      </c>
      <c r="D11" s="18"/>
      <c r="E11" s="18"/>
      <c r="F11" s="18"/>
      <c r="G11" s="18"/>
      <c r="H11" s="18"/>
      <c r="I11" s="18"/>
    </row>
    <row r="12" spans="1:9" ht="81" customHeight="1">
      <c r="A12" s="4" t="s">
        <v>16</v>
      </c>
      <c r="B12" s="5" t="s">
        <v>139</v>
      </c>
      <c r="C12" s="7">
        <f t="shared" si="0"/>
        <v>0</v>
      </c>
      <c r="D12" s="18"/>
      <c r="E12" s="18"/>
      <c r="F12" s="18"/>
      <c r="G12" s="18"/>
      <c r="H12" s="18"/>
      <c r="I12" s="18"/>
    </row>
    <row r="13" spans="1:9" ht="26.25" customHeight="1">
      <c r="A13" s="4" t="s">
        <v>21</v>
      </c>
      <c r="B13" s="5" t="s">
        <v>22</v>
      </c>
      <c r="C13" s="7">
        <f t="shared" si="0"/>
        <v>0</v>
      </c>
      <c r="D13" s="18"/>
      <c r="E13" s="18"/>
      <c r="F13" s="18"/>
      <c r="G13" s="18"/>
      <c r="H13" s="18"/>
      <c r="I13" s="18"/>
    </row>
    <row r="14" spans="1:9" ht="102.75" customHeight="1">
      <c r="A14" s="4" t="s">
        <v>20</v>
      </c>
      <c r="B14" s="5" t="s">
        <v>140</v>
      </c>
      <c r="C14" s="7">
        <f t="shared" si="0"/>
        <v>0</v>
      </c>
      <c r="D14" s="18"/>
      <c r="E14" s="18"/>
      <c r="F14" s="18"/>
      <c r="G14" s="18"/>
      <c r="H14" s="18"/>
      <c r="I14" s="18"/>
    </row>
    <row r="15" spans="1:9" ht="12.75">
      <c r="A15" s="4" t="s">
        <v>23</v>
      </c>
      <c r="B15" s="5" t="s">
        <v>25</v>
      </c>
      <c r="C15" s="7">
        <f>SUM(D15:I15)</f>
        <v>0</v>
      </c>
      <c r="D15" s="18"/>
      <c r="E15" s="18"/>
      <c r="F15" s="18"/>
      <c r="G15" s="18"/>
      <c r="H15" s="18"/>
      <c r="I15" s="18"/>
    </row>
    <row r="16" spans="1:9" ht="63" customHeight="1">
      <c r="A16" s="4" t="s">
        <v>27</v>
      </c>
      <c r="B16" s="5" t="s">
        <v>26</v>
      </c>
      <c r="C16" s="7">
        <f t="shared" si="0"/>
        <v>0</v>
      </c>
      <c r="D16" s="18"/>
      <c r="E16" s="18"/>
      <c r="F16" s="18"/>
      <c r="G16" s="18"/>
      <c r="H16" s="18"/>
      <c r="I16" s="18"/>
    </row>
    <row r="17" spans="1:9" ht="51">
      <c r="A17" s="4" t="s">
        <v>28</v>
      </c>
      <c r="B17" s="5" t="s">
        <v>141</v>
      </c>
      <c r="C17" s="7">
        <f t="shared" si="0"/>
        <v>0</v>
      </c>
      <c r="D17" s="30">
        <f aca="true" t="shared" si="3" ref="D17:I17">D18+D19+D20</f>
        <v>0</v>
      </c>
      <c r="E17" s="30">
        <f t="shared" si="3"/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30">
        <f t="shared" si="3"/>
        <v>0</v>
      </c>
    </row>
    <row r="18" spans="1:9" ht="12.75">
      <c r="A18" s="4" t="s">
        <v>29</v>
      </c>
      <c r="B18" s="5" t="s">
        <v>142</v>
      </c>
      <c r="C18" s="7">
        <f t="shared" si="0"/>
        <v>0</v>
      </c>
      <c r="D18" s="18"/>
      <c r="E18" s="18"/>
      <c r="F18" s="18"/>
      <c r="G18" s="18"/>
      <c r="H18" s="18"/>
      <c r="I18" s="18"/>
    </row>
    <row r="19" spans="1:9" ht="12.75">
      <c r="A19" s="4" t="s">
        <v>33</v>
      </c>
      <c r="B19" s="5" t="s">
        <v>143</v>
      </c>
      <c r="C19" s="7">
        <f t="shared" si="0"/>
        <v>0</v>
      </c>
      <c r="D19" s="18"/>
      <c r="E19" s="18"/>
      <c r="F19" s="18"/>
      <c r="G19" s="18"/>
      <c r="H19" s="18"/>
      <c r="I19" s="18"/>
    </row>
    <row r="20" spans="1:9" ht="12.75">
      <c r="A20" s="4" t="s">
        <v>34</v>
      </c>
      <c r="B20" s="5" t="s">
        <v>144</v>
      </c>
      <c r="C20" s="7">
        <f t="shared" si="0"/>
        <v>0</v>
      </c>
      <c r="D20" s="27"/>
      <c r="E20" s="27"/>
      <c r="F20" s="27"/>
      <c r="G20" s="27"/>
      <c r="H20" s="27"/>
      <c r="I20" s="27"/>
    </row>
    <row r="21" spans="1:9" ht="51">
      <c r="A21" s="4" t="s">
        <v>35</v>
      </c>
      <c r="B21" s="5" t="s">
        <v>145</v>
      </c>
      <c r="C21" s="7">
        <f t="shared" si="0"/>
        <v>0</v>
      </c>
      <c r="D21" s="30">
        <f aca="true" t="shared" si="4" ref="D21:I21">D22+D23+D24</f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1:9" ht="12.75">
      <c r="A22" s="4" t="s">
        <v>55</v>
      </c>
      <c r="B22" s="5" t="s">
        <v>30</v>
      </c>
      <c r="C22" s="7">
        <f t="shared" si="0"/>
        <v>0</v>
      </c>
      <c r="D22" s="18"/>
      <c r="E22" s="18"/>
      <c r="F22" s="18"/>
      <c r="G22" s="18"/>
      <c r="H22" s="18"/>
      <c r="I22" s="18"/>
    </row>
    <row r="23" spans="1:9" ht="12.75">
      <c r="A23" s="4" t="s">
        <v>56</v>
      </c>
      <c r="B23" s="5" t="s">
        <v>31</v>
      </c>
      <c r="C23" s="7">
        <f t="shared" si="0"/>
        <v>0</v>
      </c>
      <c r="D23" s="18"/>
      <c r="E23" s="18"/>
      <c r="F23" s="18"/>
      <c r="G23" s="18"/>
      <c r="H23" s="18"/>
      <c r="I23" s="18"/>
    </row>
    <row r="24" spans="1:9" ht="12.75">
      <c r="A24" s="4" t="s">
        <v>57</v>
      </c>
      <c r="B24" s="5" t="s">
        <v>32</v>
      </c>
      <c r="C24" s="7">
        <f>SUM(D24:I24)</f>
        <v>0</v>
      </c>
      <c r="D24" s="27"/>
      <c r="E24" s="27"/>
      <c r="F24" s="27"/>
      <c r="G24" s="27"/>
      <c r="H24" s="27"/>
      <c r="I24" s="27"/>
    </row>
    <row r="25" spans="1:9" ht="25.5">
      <c r="A25" s="4" t="s">
        <v>37</v>
      </c>
      <c r="B25" s="5" t="s">
        <v>58</v>
      </c>
      <c r="C25" s="7">
        <f t="shared" si="0"/>
        <v>0</v>
      </c>
      <c r="D25" s="18"/>
      <c r="E25" s="18"/>
      <c r="F25" s="18"/>
      <c r="G25" s="18"/>
      <c r="H25" s="18"/>
      <c r="I25" s="18"/>
    </row>
    <row r="26" spans="1:9" ht="15" customHeight="1">
      <c r="A26" s="4" t="s">
        <v>38</v>
      </c>
      <c r="B26" s="5" t="s">
        <v>36</v>
      </c>
      <c r="C26" s="7">
        <f t="shared" si="0"/>
        <v>0</v>
      </c>
      <c r="D26" s="18"/>
      <c r="E26" s="18"/>
      <c r="F26" s="18"/>
      <c r="G26" s="18"/>
      <c r="H26" s="18"/>
      <c r="I26" s="18"/>
    </row>
    <row r="27" spans="1:9" ht="50.25" customHeight="1">
      <c r="A27" s="4" t="s">
        <v>39</v>
      </c>
      <c r="B27" s="5" t="s">
        <v>42</v>
      </c>
      <c r="C27" s="7">
        <f t="shared" si="0"/>
        <v>0</v>
      </c>
      <c r="D27" s="18"/>
      <c r="E27" s="18"/>
      <c r="F27" s="18"/>
      <c r="G27" s="18"/>
      <c r="H27" s="18"/>
      <c r="I27" s="18"/>
    </row>
    <row r="28" spans="1:9" ht="27" customHeight="1">
      <c r="A28" s="4" t="s">
        <v>40</v>
      </c>
      <c r="B28" s="5" t="s">
        <v>54</v>
      </c>
      <c r="C28" s="7">
        <f t="shared" si="0"/>
        <v>0</v>
      </c>
      <c r="D28" s="18"/>
      <c r="E28" s="18"/>
      <c r="F28" s="18"/>
      <c r="G28" s="18"/>
      <c r="H28" s="18"/>
      <c r="I28" s="18"/>
    </row>
    <row r="29" spans="1:9" ht="51">
      <c r="A29" s="4" t="s">
        <v>41</v>
      </c>
      <c r="B29" s="5" t="s">
        <v>146</v>
      </c>
      <c r="C29" s="7">
        <f t="shared" si="0"/>
        <v>0</v>
      </c>
      <c r="D29" s="18"/>
      <c r="E29" s="18"/>
      <c r="F29" s="18"/>
      <c r="G29" s="18"/>
      <c r="H29" s="18"/>
      <c r="I29" s="18"/>
    </row>
    <row r="30" spans="1:9" ht="27" customHeight="1">
      <c r="A30" s="4" t="s">
        <v>60</v>
      </c>
      <c r="B30" s="5" t="s">
        <v>59</v>
      </c>
      <c r="C30" s="7">
        <f t="shared" si="0"/>
        <v>0</v>
      </c>
      <c r="D30" s="18"/>
      <c r="E30" s="18"/>
      <c r="F30" s="18"/>
      <c r="G30" s="18"/>
      <c r="H30" s="18"/>
      <c r="I30" s="18"/>
    </row>
    <row r="31" spans="1:9" ht="27" customHeight="1">
      <c r="A31" s="4" t="s">
        <v>43</v>
      </c>
      <c r="B31" s="5" t="s">
        <v>62</v>
      </c>
      <c r="C31" s="7">
        <f t="shared" si="0"/>
        <v>0</v>
      </c>
      <c r="D31" s="18"/>
      <c r="E31" s="18"/>
      <c r="F31" s="18"/>
      <c r="G31" s="18"/>
      <c r="H31" s="18"/>
      <c r="I31" s="18"/>
    </row>
    <row r="32" spans="1:9" ht="25.5">
      <c r="A32" s="4" t="s">
        <v>44</v>
      </c>
      <c r="B32" s="5" t="s">
        <v>61</v>
      </c>
      <c r="C32" s="7">
        <f t="shared" si="0"/>
        <v>0</v>
      </c>
      <c r="D32" s="18"/>
      <c r="E32" s="18"/>
      <c r="F32" s="18"/>
      <c r="G32" s="18"/>
      <c r="H32" s="18"/>
      <c r="I32" s="18"/>
    </row>
    <row r="33" spans="1:9" ht="25.5">
      <c r="A33" s="4" t="s">
        <v>45</v>
      </c>
      <c r="B33" s="5" t="s">
        <v>46</v>
      </c>
      <c r="C33" s="7">
        <f t="shared" si="0"/>
        <v>0</v>
      </c>
      <c r="D33" s="18"/>
      <c r="E33" s="18"/>
      <c r="F33" s="18"/>
      <c r="G33" s="18"/>
      <c r="H33" s="18"/>
      <c r="I33" s="18"/>
    </row>
    <row r="34" spans="1:9" ht="12.75">
      <c r="A34" s="4" t="s">
        <v>63</v>
      </c>
      <c r="B34" s="5" t="s">
        <v>47</v>
      </c>
      <c r="C34" s="7">
        <f t="shared" si="0"/>
        <v>0</v>
      </c>
      <c r="D34" s="18"/>
      <c r="E34" s="18"/>
      <c r="F34" s="18"/>
      <c r="G34" s="18"/>
      <c r="H34" s="18"/>
      <c r="I34" s="18"/>
    </row>
    <row r="35" spans="1:9" ht="12.75">
      <c r="A35" s="4" t="s">
        <v>64</v>
      </c>
      <c r="B35" s="5" t="s">
        <v>48</v>
      </c>
      <c r="C35" s="7">
        <f t="shared" si="0"/>
        <v>0</v>
      </c>
      <c r="D35" s="18"/>
      <c r="E35" s="18"/>
      <c r="F35" s="18"/>
      <c r="G35" s="18"/>
      <c r="H35" s="18"/>
      <c r="I35" s="18"/>
    </row>
    <row r="36" spans="1:9" ht="38.25">
      <c r="A36" s="4" t="s">
        <v>2</v>
      </c>
      <c r="B36" s="5" t="s">
        <v>97</v>
      </c>
      <c r="C36" s="7">
        <f t="shared" si="0"/>
        <v>0</v>
      </c>
      <c r="D36" s="18"/>
      <c r="E36" s="18"/>
      <c r="F36" s="18"/>
      <c r="G36" s="18"/>
      <c r="H36" s="18"/>
      <c r="I36" s="18"/>
    </row>
    <row r="37" spans="1:9" ht="12.75">
      <c r="A37" s="4" t="s">
        <v>3</v>
      </c>
      <c r="B37" s="5" t="s">
        <v>49</v>
      </c>
      <c r="C37" s="8">
        <f>C8-C9-C16-C17-C21-C25-C26-C27-C28-C29-C31-C32-C33-C36</f>
        <v>0</v>
      </c>
      <c r="D37" s="27"/>
      <c r="E37" s="27"/>
      <c r="F37" s="27"/>
      <c r="G37" s="27"/>
      <c r="H37" s="27"/>
      <c r="I37" s="27"/>
    </row>
    <row r="38" ht="13.5" customHeight="1"/>
    <row r="39" ht="13.5" customHeight="1">
      <c r="A39" t="s">
        <v>75</v>
      </c>
    </row>
    <row r="40" ht="13.5" customHeight="1">
      <c r="A40" s="1" t="s">
        <v>66</v>
      </c>
    </row>
    <row r="41" ht="13.5" customHeight="1">
      <c r="A41" s="6" t="s">
        <v>81</v>
      </c>
    </row>
    <row r="42" spans="1:9" ht="13.5" customHeight="1">
      <c r="A42" s="2" t="s">
        <v>19</v>
      </c>
      <c r="B42" s="5" t="s">
        <v>52</v>
      </c>
      <c r="C42" s="2" t="s">
        <v>12</v>
      </c>
      <c r="D42" s="3" t="s">
        <v>11</v>
      </c>
      <c r="E42" s="3" t="s">
        <v>13</v>
      </c>
      <c r="F42" s="3" t="s">
        <v>50</v>
      </c>
      <c r="G42" s="3" t="s">
        <v>14</v>
      </c>
      <c r="H42" s="3" t="s">
        <v>15</v>
      </c>
      <c r="I42" s="3" t="s">
        <v>65</v>
      </c>
    </row>
    <row r="43" spans="1:9" ht="13.5" customHeight="1">
      <c r="A43" s="10">
        <v>1</v>
      </c>
      <c r="B43" s="10">
        <v>2</v>
      </c>
      <c r="C43" s="10">
        <v>3</v>
      </c>
      <c r="D43" s="10">
        <v>4</v>
      </c>
      <c r="E43" s="10">
        <v>5</v>
      </c>
      <c r="F43" s="10">
        <v>6</v>
      </c>
      <c r="G43" s="10">
        <v>7</v>
      </c>
      <c r="H43" s="10">
        <v>8</v>
      </c>
      <c r="I43" s="10">
        <v>9</v>
      </c>
    </row>
    <row r="44" spans="1:9" ht="13.5" customHeight="1">
      <c r="A44" s="4">
        <v>1</v>
      </c>
      <c r="B44" s="5" t="s">
        <v>82</v>
      </c>
      <c r="C44" s="7">
        <f>SUM(D44:I44)</f>
        <v>0</v>
      </c>
      <c r="D44" s="18"/>
      <c r="E44" s="18"/>
      <c r="F44" s="18"/>
      <c r="G44" s="18"/>
      <c r="H44" s="18"/>
      <c r="I44" s="18"/>
    </row>
    <row r="45" spans="1:3" ht="13.5" customHeight="1">
      <c r="A45" s="11"/>
      <c r="B45" s="12"/>
      <c r="C45" s="13"/>
    </row>
    <row r="46" spans="1:3" ht="13.5" customHeight="1">
      <c r="A46" s="11" t="s">
        <v>78</v>
      </c>
      <c r="B46" s="12"/>
      <c r="C46" s="13"/>
    </row>
    <row r="47" spans="1:3" ht="13.5" customHeight="1">
      <c r="A47" s="1" t="s">
        <v>95</v>
      </c>
      <c r="B47" s="12"/>
      <c r="C47" s="13"/>
    </row>
    <row r="48" spans="1:3" ht="13.5" customHeight="1">
      <c r="A48" s="9" t="s">
        <v>80</v>
      </c>
      <c r="B48" s="12"/>
      <c r="C48" s="13"/>
    </row>
    <row r="49" spans="1:3" ht="13.5" customHeight="1">
      <c r="A49" s="24">
        <v>1</v>
      </c>
      <c r="B49" s="12" t="s">
        <v>67</v>
      </c>
      <c r="C49" s="19"/>
    </row>
    <row r="50" spans="1:3" ht="13.5" customHeight="1">
      <c r="A50" s="9" t="s">
        <v>72</v>
      </c>
      <c r="B50" s="12" t="s">
        <v>68</v>
      </c>
      <c r="C50" s="19"/>
    </row>
    <row r="51" spans="1:2" ht="13.5" customHeight="1">
      <c r="A51" s="9"/>
      <c r="B51" s="12"/>
    </row>
    <row r="52" spans="1:2" ht="26.25" customHeight="1" hidden="1">
      <c r="A52" s="9" t="s">
        <v>5</v>
      </c>
      <c r="B52" s="12"/>
    </row>
    <row r="53" spans="1:2" ht="26.25" customHeight="1" hidden="1">
      <c r="A53" s="17" t="s">
        <v>4</v>
      </c>
      <c r="B53" s="12"/>
    </row>
    <row r="54" spans="1:2" ht="12.75" hidden="1">
      <c r="A54" s="9" t="s">
        <v>80</v>
      </c>
      <c r="B54" s="12"/>
    </row>
    <row r="55" spans="1:3" ht="25.5" hidden="1">
      <c r="A55" s="14" t="s">
        <v>19</v>
      </c>
      <c r="B55" s="5" t="s">
        <v>87</v>
      </c>
      <c r="C55" s="16" t="s">
        <v>88</v>
      </c>
    </row>
    <row r="56" spans="1:3" ht="12.75" hidden="1">
      <c r="A56" s="15" t="s">
        <v>69</v>
      </c>
      <c r="B56" s="10">
        <v>2</v>
      </c>
      <c r="C56" s="10">
        <v>3</v>
      </c>
    </row>
    <row r="57" spans="1:3" ht="25.5" hidden="1">
      <c r="A57" s="14" t="s">
        <v>51</v>
      </c>
      <c r="B57" s="5" t="s">
        <v>94</v>
      </c>
      <c r="C57" s="20"/>
    </row>
    <row r="58" spans="1:2" ht="12.75">
      <c r="A58" s="9" t="s">
        <v>137</v>
      </c>
      <c r="B58" s="12"/>
    </row>
    <row r="59" spans="1:2" ht="12.75">
      <c r="A59" s="17" t="s">
        <v>125</v>
      </c>
      <c r="B59" s="12"/>
    </row>
    <row r="60" spans="1:4" ht="25.5">
      <c r="A60" s="14" t="s">
        <v>19</v>
      </c>
      <c r="B60" s="3" t="s">
        <v>126</v>
      </c>
      <c r="C60" s="16" t="s">
        <v>127</v>
      </c>
      <c r="D60" s="16" t="s">
        <v>128</v>
      </c>
    </row>
    <row r="61" spans="1:4" ht="12.75">
      <c r="A61" s="15" t="s">
        <v>69</v>
      </c>
      <c r="B61" s="10">
        <v>2</v>
      </c>
      <c r="C61" s="10">
        <v>3</v>
      </c>
      <c r="D61" s="10">
        <v>4</v>
      </c>
    </row>
    <row r="62" spans="1:5" ht="12.75">
      <c r="A62" s="14" t="s">
        <v>69</v>
      </c>
      <c r="B62" s="2" t="s">
        <v>129</v>
      </c>
      <c r="C62" s="18"/>
      <c r="D62" s="18"/>
      <c r="E62" t="str">
        <f>IF(D62&gt;C62,"Остаточная стоимость зданий и сооружений больше первоначальной","_")</f>
        <v>_</v>
      </c>
    </row>
    <row r="63" spans="1:5" ht="25.5">
      <c r="A63" s="14" t="s">
        <v>130</v>
      </c>
      <c r="B63" s="5" t="s">
        <v>131</v>
      </c>
      <c r="C63" s="18"/>
      <c r="D63" s="18"/>
      <c r="E63" t="str">
        <f>IF((C62-C63)&lt;(D62-D63),"Остаточная стоимость хозяйственных построек и сооружений больше первоначальной ","_")&amp;IF(D63&gt;C63,"Остаточная стоимость зданий лечебных и диагностичсеких подразделений больше первоначальной","_")</f>
        <v>__</v>
      </c>
    </row>
    <row r="64" spans="1:5" ht="12.75">
      <c r="A64" s="14" t="s">
        <v>72</v>
      </c>
      <c r="B64" s="2" t="s">
        <v>132</v>
      </c>
      <c r="C64" s="18"/>
      <c r="D64" s="18"/>
      <c r="E64" t="str">
        <f>IF(D64&gt;C64,"Остаточная стоимость оборудования больше первоначальной","_")</f>
        <v>_</v>
      </c>
    </row>
    <row r="65" spans="1:5" ht="12.75">
      <c r="A65" s="14" t="s">
        <v>133</v>
      </c>
      <c r="B65" s="5" t="s">
        <v>134</v>
      </c>
      <c r="C65" s="18"/>
      <c r="D65" s="18"/>
      <c r="E65" t="str">
        <f>IF(D65&gt;C65,"Остаточная стоимость автотранспорта больше первоначальной","_")</f>
        <v>_</v>
      </c>
    </row>
    <row r="66" spans="1:4" ht="12.75">
      <c r="A66" s="14" t="s">
        <v>135</v>
      </c>
      <c r="B66" s="2" t="s">
        <v>136</v>
      </c>
      <c r="C66" s="7">
        <f>C62+C64+C65</f>
        <v>0</v>
      </c>
      <c r="D66" s="7">
        <f>D62+D64+D65</f>
        <v>0</v>
      </c>
    </row>
    <row r="67" spans="1:2" ht="12.75">
      <c r="A67" s="9"/>
      <c r="B67" s="12"/>
    </row>
    <row r="68" ht="12.75">
      <c r="B68" t="s">
        <v>0</v>
      </c>
    </row>
    <row r="69" spans="2:9" ht="12.75">
      <c r="B69" s="40"/>
      <c r="C69" s="41"/>
      <c r="D69" s="41"/>
      <c r="E69" s="41"/>
      <c r="F69" s="41"/>
      <c r="G69" s="41"/>
      <c r="H69" s="41"/>
      <c r="I69" s="42"/>
    </row>
    <row r="70" spans="2:9" ht="12.75">
      <c r="B70" s="40"/>
      <c r="C70" s="41"/>
      <c r="D70" s="41"/>
      <c r="E70" s="41"/>
      <c r="F70" s="41"/>
      <c r="G70" s="41"/>
      <c r="H70" s="41"/>
      <c r="I70" s="42"/>
    </row>
    <row r="71" spans="2:9" ht="12.75">
      <c r="B71" s="40"/>
      <c r="C71" s="41"/>
      <c r="D71" s="41"/>
      <c r="E71" s="41"/>
      <c r="F71" s="41"/>
      <c r="G71" s="41"/>
      <c r="H71" s="41"/>
      <c r="I71" s="42"/>
    </row>
    <row r="72" spans="2:9" ht="12.75">
      <c r="B72" s="40"/>
      <c r="C72" s="41"/>
      <c r="D72" s="41"/>
      <c r="E72" s="41"/>
      <c r="F72" s="41"/>
      <c r="G72" s="41"/>
      <c r="H72" s="41"/>
      <c r="I72" s="42"/>
    </row>
    <row r="73" spans="2:9" ht="12.75">
      <c r="B73" s="40"/>
      <c r="C73" s="41"/>
      <c r="D73" s="41"/>
      <c r="E73" s="41"/>
      <c r="F73" s="41"/>
      <c r="G73" s="41"/>
      <c r="H73" s="41"/>
      <c r="I73" s="42"/>
    </row>
    <row r="74" spans="2:9" ht="12.75">
      <c r="B74" s="40"/>
      <c r="C74" s="41"/>
      <c r="D74" s="41"/>
      <c r="E74" s="41"/>
      <c r="F74" s="41"/>
      <c r="G74" s="41"/>
      <c r="H74" s="41"/>
      <c r="I74" s="42"/>
    </row>
    <row r="76" ht="12.75">
      <c r="B76" s="1" t="s">
        <v>1</v>
      </c>
    </row>
    <row r="77" spans="1:9" ht="12.75">
      <c r="A77">
        <v>1</v>
      </c>
      <c r="B77" s="31" t="str">
        <f>IF(C16=0,"Ваша организация действительно не делает бактериоскопию? Если это так, пожалуйста, подтвердите это в примечаниях","")</f>
        <v>Ваша организация действительно не делает бактериоскопию? Если это так, пожалуйста, подтвердите это в примечаниях</v>
      </c>
      <c r="C77" s="31"/>
      <c r="D77" s="31"/>
      <c r="E77" s="31"/>
      <c r="F77" s="31"/>
      <c r="G77" s="31"/>
      <c r="H77" s="31"/>
      <c r="I77" s="31"/>
    </row>
    <row r="78" spans="1:9" ht="12.75">
      <c r="A78">
        <v>2</v>
      </c>
      <c r="B78" s="31" t="str">
        <f>IF(C21=0,"Ваша организация не делает рентгенологические исследования? Если это так, пожалуйста, укажите это явным образом в примечаниях","")</f>
        <v>Ваша организация не делает рентгенологические исследования? Если это так, пожалуйста, укажите это явным образом в примечаниях</v>
      </c>
      <c r="C78" s="31"/>
      <c r="D78" s="31"/>
      <c r="E78" s="31"/>
      <c r="F78" s="31"/>
      <c r="G78" s="31"/>
      <c r="H78" s="31"/>
      <c r="I78" s="31"/>
    </row>
    <row r="79" spans="1:9" ht="12.75">
      <c r="A79">
        <v>3</v>
      </c>
      <c r="B79" s="31" t="str">
        <f>IF(C36=0,"Не заполнены закупки и поставки поставки тест-систем в строке 14","")</f>
        <v>Не заполнены закупки и поставки поставки тест-систем в строке 14</v>
      </c>
      <c r="C79" s="31"/>
      <c r="D79" s="31"/>
      <c r="E79" s="31"/>
      <c r="F79" s="31"/>
      <c r="G79" s="31"/>
      <c r="H79" s="31"/>
      <c r="I79" s="31"/>
    </row>
    <row r="80" spans="1:9" ht="12.75">
      <c r="A80">
        <v>4</v>
      </c>
      <c r="B80" s="31">
        <f>IF(C37&lt;&gt;0,"Пожалуйста, опишите в примечаниях кратко, что было включено в прочие расходы. Это важно для нас.","")</f>
      </c>
      <c r="C80" s="31"/>
      <c r="D80" s="31"/>
      <c r="E80" s="31"/>
      <c r="F80" s="31"/>
      <c r="G80" s="31"/>
      <c r="H80" s="31"/>
      <c r="I80" s="31"/>
    </row>
    <row r="81" spans="1:9" ht="12.75">
      <c r="A81">
        <v>5</v>
      </c>
      <c r="B81" s="31" t="str">
        <f>IF(D17&lt;&gt;"","Ваша организация федерального подчинения? Если это так, укажите это в примечании. Если нет - проверьте, действительно ли оплата труда проводилась из федерального бюджета","")</f>
        <v>Ваша организация федерального подчинения? Если это так, укажите это в примечании. Если нет - проверьте, действительно ли оплата труда проводилась из федерального бюджета</v>
      </c>
      <c r="C81" s="31"/>
      <c r="D81" s="31"/>
      <c r="E81" s="31"/>
      <c r="F81" s="31"/>
      <c r="G81" s="31"/>
      <c r="H81" s="31"/>
      <c r="I81" s="31"/>
    </row>
    <row r="82" spans="1:9" ht="12.75">
      <c r="A82">
        <v>6</v>
      </c>
      <c r="B82" s="31" t="str">
        <f>IF(D21&lt;&gt;"","Ваша организация федерального подчинения? Если это так, укажите это в примечании. Если нет - проверьте, действительно ли оплата труда проводилась из федерального бюджета","")</f>
        <v>Ваша организация федерального подчинения? Если это так, укажите это в примечании. Если нет - проверьте, действительно ли оплата труда проводилась из федерального бюджета</v>
      </c>
      <c r="C82" s="31"/>
      <c r="D82" s="31"/>
      <c r="E82" s="31"/>
      <c r="F82" s="31"/>
      <c r="G82" s="31"/>
      <c r="H82" s="31"/>
      <c r="I82" s="31"/>
    </row>
    <row r="83" spans="1:9" ht="12.75">
      <c r="A83">
        <v>7</v>
      </c>
      <c r="B83" s="31">
        <f>IF(OR(D13&gt;D12,E13&gt;E12,F13&gt;F12,G13&gt;G12,H13&gt;H12,I13&gt;I12),"Как минимум по одной из граф 4-9, значение строки 2.3.1 превышает значение в строке 2.3. Ошибка.","")</f>
      </c>
      <c r="C83" s="31"/>
      <c r="D83" s="31"/>
      <c r="E83" s="31"/>
      <c r="F83" s="31"/>
      <c r="G83" s="31"/>
      <c r="H83" s="31"/>
      <c r="I83" s="31"/>
    </row>
    <row r="84" spans="1:9" ht="12.75">
      <c r="A84">
        <v>8</v>
      </c>
      <c r="B84" s="31">
        <f>IF(OR(D30&gt;D29,E30&gt;E29,F30&gt;F29,G30&gt;G29,H30&gt;H29,I30&gt;I29),"Как минимум по одной из граф 4-9, значение строки 10.1 превышает значение в строке 10. Ошибка.","")</f>
      </c>
      <c r="C84" s="31"/>
      <c r="D84" s="31"/>
      <c r="E84" s="31"/>
      <c r="F84" s="31"/>
      <c r="G84" s="31"/>
      <c r="H84" s="31"/>
      <c r="I84" s="31"/>
    </row>
    <row r="85" spans="1:9" ht="12.75">
      <c r="A85">
        <v>9</v>
      </c>
      <c r="B85" s="31">
        <f>IF(OR((D35+D34)&gt;D33,(E35+E34)&gt;E33,(F35+F34)&gt;F33,(G35+G34)&gt;G33,(H35+H34)&gt;H33,(I35+I34)&gt;I33),"Как минимум по одной графе сумма расходов на продуктовые наборы и жильё превышает сумму всех расходов на социальную поддержку. Ошибка","")</f>
      </c>
      <c r="C85" s="31"/>
      <c r="D85" s="31"/>
      <c r="E85" s="31"/>
      <c r="F85" s="31"/>
      <c r="G85" s="31"/>
      <c r="H85" s="31"/>
      <c r="I85" s="31"/>
    </row>
    <row r="86" spans="1:9" ht="12.75">
      <c r="A86">
        <v>10</v>
      </c>
      <c r="B86" s="31">
        <f>IF(AND(C33&lt;&gt;0,C57=0),"Не заполнена т. 4200. Ошибка.","")</f>
      </c>
      <c r="C86" s="31"/>
      <c r="D86" s="31"/>
      <c r="E86" s="31"/>
      <c r="F86" s="31"/>
      <c r="G86" s="31"/>
      <c r="H86" s="31"/>
      <c r="I86" s="31"/>
    </row>
    <row r="87" spans="1:9" ht="12.75">
      <c r="A87">
        <v>11</v>
      </c>
      <c r="B87" s="31">
        <f>IF(C14&lt;&gt;0,"Вы действительно самостоятельно закупали противотуберкулёзные препараты резервного ряда для больных туберкулёзом, а не получали их из внешних источников? Пожалуйста, подтвердите в примечаниях","")</f>
      </c>
      <c r="C87" s="31"/>
      <c r="D87" s="31"/>
      <c r="E87" s="31"/>
      <c r="F87" s="31"/>
      <c r="G87" s="31"/>
      <c r="H87" s="31"/>
      <c r="I87" s="31"/>
    </row>
    <row r="88" ht="12.75">
      <c r="A88" s="17" t="s">
        <v>76</v>
      </c>
    </row>
    <row r="89" spans="1:5" ht="54" customHeight="1">
      <c r="A89" s="9" t="s">
        <v>28</v>
      </c>
      <c r="B89" s="35" t="s">
        <v>104</v>
      </c>
      <c r="C89" s="36"/>
      <c r="D89" s="36"/>
      <c r="E89" s="36"/>
    </row>
    <row r="90" spans="1:5" ht="54" customHeight="1">
      <c r="A90" s="9" t="s">
        <v>90</v>
      </c>
      <c r="B90" s="35" t="s">
        <v>103</v>
      </c>
      <c r="C90" s="36"/>
      <c r="D90" s="36"/>
      <c r="E90" s="36"/>
    </row>
    <row r="91" spans="1:5" ht="67.5" customHeight="1">
      <c r="A91" s="9" t="s">
        <v>89</v>
      </c>
      <c r="B91" s="35" t="s">
        <v>105</v>
      </c>
      <c r="C91" s="36"/>
      <c r="D91" s="36"/>
      <c r="E91" s="36"/>
    </row>
    <row r="92" spans="1:5" ht="66.75" customHeight="1">
      <c r="A92" s="23">
        <v>7</v>
      </c>
      <c r="B92" s="35" t="s">
        <v>99</v>
      </c>
      <c r="C92" s="36"/>
      <c r="D92" s="36"/>
      <c r="E92" s="36"/>
    </row>
    <row r="93" spans="1:5" ht="141" customHeight="1">
      <c r="A93" s="23">
        <v>8</v>
      </c>
      <c r="B93" s="35" t="s">
        <v>106</v>
      </c>
      <c r="C93" s="38"/>
      <c r="D93" s="38"/>
      <c r="E93" s="38"/>
    </row>
    <row r="94" spans="1:5" ht="79.5" customHeight="1">
      <c r="A94" s="23">
        <v>9</v>
      </c>
      <c r="B94" s="35" t="s">
        <v>107</v>
      </c>
      <c r="C94" s="36"/>
      <c r="D94" s="36"/>
      <c r="E94" s="36"/>
    </row>
    <row r="95" spans="1:5" ht="40.5" customHeight="1">
      <c r="A95" s="23">
        <v>10</v>
      </c>
      <c r="B95" s="35" t="s">
        <v>100</v>
      </c>
      <c r="C95" s="36"/>
      <c r="D95" s="36"/>
      <c r="E95" s="36"/>
    </row>
    <row r="96" spans="1:5" ht="141" customHeight="1">
      <c r="A96" s="23">
        <v>11</v>
      </c>
      <c r="B96" s="35" t="s">
        <v>108</v>
      </c>
      <c r="C96" s="36"/>
      <c r="D96" s="36"/>
      <c r="E96" s="36"/>
    </row>
    <row r="97" spans="1:5" ht="57" customHeight="1">
      <c r="A97" s="23">
        <v>12</v>
      </c>
      <c r="B97" s="35" t="s">
        <v>109</v>
      </c>
      <c r="C97" s="36"/>
      <c r="D97" s="36"/>
      <c r="E97" s="36"/>
    </row>
    <row r="98" spans="1:5" ht="39" customHeight="1">
      <c r="A98" s="23">
        <v>13</v>
      </c>
      <c r="B98" s="35" t="s">
        <v>110</v>
      </c>
      <c r="C98" s="36"/>
      <c r="D98" s="36"/>
      <c r="E98" s="36"/>
    </row>
    <row r="99" spans="1:5" ht="53.25" customHeight="1">
      <c r="A99" s="23">
        <v>14</v>
      </c>
      <c r="B99" s="35" t="s">
        <v>111</v>
      </c>
      <c r="C99" s="36"/>
      <c r="D99" s="36"/>
      <c r="E99" s="36"/>
    </row>
    <row r="100" spans="1:5" ht="76.5" customHeight="1">
      <c r="A100" s="23">
        <v>15</v>
      </c>
      <c r="B100" s="35" t="s">
        <v>112</v>
      </c>
      <c r="C100" s="36"/>
      <c r="D100" s="36"/>
      <c r="E100" s="36"/>
    </row>
    <row r="101" spans="1:5" ht="39.75" customHeight="1">
      <c r="A101" s="23">
        <v>16</v>
      </c>
      <c r="B101" s="35" t="s">
        <v>113</v>
      </c>
      <c r="C101" s="36"/>
      <c r="D101" s="36"/>
      <c r="E101" s="36"/>
    </row>
    <row r="102" spans="1:5" ht="27.75" customHeight="1">
      <c r="A102" s="23">
        <v>17</v>
      </c>
      <c r="B102" s="35" t="s">
        <v>73</v>
      </c>
      <c r="C102" s="36"/>
      <c r="D102" s="36"/>
      <c r="E102" s="36"/>
    </row>
    <row r="103" spans="1:5" ht="39.75" customHeight="1">
      <c r="A103" s="23">
        <v>18</v>
      </c>
      <c r="B103" s="35" t="s">
        <v>114</v>
      </c>
      <c r="C103" s="36"/>
      <c r="D103" s="36"/>
      <c r="E103" s="36"/>
    </row>
    <row r="104" spans="1:5" ht="25.5" customHeight="1">
      <c r="A104" s="23">
        <v>19</v>
      </c>
      <c r="B104" s="35" t="s">
        <v>115</v>
      </c>
      <c r="C104" s="36"/>
      <c r="D104" s="36"/>
      <c r="E104" s="36"/>
    </row>
    <row r="105" spans="1:5" ht="53.25" customHeight="1">
      <c r="A105" s="23">
        <v>20</v>
      </c>
      <c r="B105" s="35" t="s">
        <v>116</v>
      </c>
      <c r="C105" s="36"/>
      <c r="D105" s="36"/>
      <c r="E105" s="36"/>
    </row>
    <row r="106" spans="1:5" ht="66.75" customHeight="1">
      <c r="A106" s="23">
        <v>21</v>
      </c>
      <c r="B106" s="35" t="s">
        <v>117</v>
      </c>
      <c r="C106" s="36"/>
      <c r="D106" s="36"/>
      <c r="E106" s="36"/>
    </row>
    <row r="107" spans="1:5" ht="65.25" customHeight="1">
      <c r="A107" s="23"/>
      <c r="B107" s="37" t="s">
        <v>71</v>
      </c>
      <c r="C107" s="35"/>
      <c r="D107" s="35"/>
      <c r="E107" s="35"/>
    </row>
    <row r="108" spans="1:5" ht="66" customHeight="1">
      <c r="A108" s="23"/>
      <c r="B108" s="37" t="s">
        <v>70</v>
      </c>
      <c r="C108" s="35"/>
      <c r="D108" s="35"/>
      <c r="E108" s="35"/>
    </row>
    <row r="109" spans="1:5" ht="27" customHeight="1">
      <c r="A109" s="23">
        <v>22</v>
      </c>
      <c r="B109" s="35" t="s">
        <v>118</v>
      </c>
      <c r="C109" s="36"/>
      <c r="D109" s="36"/>
      <c r="E109" s="36"/>
    </row>
    <row r="110" spans="1:5" ht="25.5" customHeight="1">
      <c r="A110" s="23">
        <v>23</v>
      </c>
      <c r="B110" s="35" t="s">
        <v>119</v>
      </c>
      <c r="C110" s="36"/>
      <c r="D110" s="36"/>
      <c r="E110" s="36"/>
    </row>
    <row r="111" spans="1:5" ht="12.75" customHeight="1">
      <c r="A111" s="23"/>
      <c r="B111" s="35" t="s">
        <v>101</v>
      </c>
      <c r="C111" s="36"/>
      <c r="D111" s="36"/>
      <c r="E111" s="36"/>
    </row>
    <row r="112" spans="1:5" ht="12.75" customHeight="1">
      <c r="A112" s="23"/>
      <c r="B112" s="35" t="s">
        <v>102</v>
      </c>
      <c r="C112" s="36"/>
      <c r="D112" s="36"/>
      <c r="E112" s="36"/>
    </row>
    <row r="113" spans="1:5" ht="44.25" customHeight="1">
      <c r="A113" s="23">
        <v>24</v>
      </c>
      <c r="B113" s="35" t="s">
        <v>120</v>
      </c>
      <c r="C113" s="36"/>
      <c r="D113" s="36"/>
      <c r="E113" s="36"/>
    </row>
    <row r="114" spans="1:5" ht="64.5" customHeight="1">
      <c r="A114" s="23">
        <v>25</v>
      </c>
      <c r="B114" s="35" t="s">
        <v>121</v>
      </c>
      <c r="C114" s="36"/>
      <c r="D114" s="36"/>
      <c r="E114" s="36"/>
    </row>
    <row r="115" spans="1:5" ht="54.75" customHeight="1">
      <c r="A115" s="23">
        <v>26</v>
      </c>
      <c r="B115" s="35" t="s">
        <v>91</v>
      </c>
      <c r="C115" s="36"/>
      <c r="D115" s="36"/>
      <c r="E115" s="36"/>
    </row>
    <row r="116" spans="1:5" ht="52.5" customHeight="1">
      <c r="A116" s="23">
        <v>27</v>
      </c>
      <c r="B116" s="35" t="s">
        <v>92</v>
      </c>
      <c r="C116" s="36"/>
      <c r="D116" s="36"/>
      <c r="E116" s="36"/>
    </row>
    <row r="117" spans="1:5" ht="27" customHeight="1">
      <c r="A117" s="23">
        <v>28</v>
      </c>
      <c r="B117" s="35" t="s">
        <v>84</v>
      </c>
      <c r="C117" s="36"/>
      <c r="D117" s="36"/>
      <c r="E117" s="36"/>
    </row>
    <row r="118" spans="1:5" ht="28.5" customHeight="1">
      <c r="A118" s="23">
        <v>29</v>
      </c>
      <c r="B118" s="35" t="s">
        <v>85</v>
      </c>
      <c r="C118" s="36"/>
      <c r="D118" s="36"/>
      <c r="E118" s="36"/>
    </row>
    <row r="119" spans="1:5" ht="75" customHeight="1">
      <c r="A119" s="23">
        <v>30</v>
      </c>
      <c r="B119" s="35" t="s">
        <v>93</v>
      </c>
      <c r="C119" s="36"/>
      <c r="D119" s="36"/>
      <c r="E119" s="36"/>
    </row>
    <row r="120" spans="1:5" ht="41.25" customHeight="1">
      <c r="A120" s="23">
        <v>31</v>
      </c>
      <c r="B120" s="35" t="s">
        <v>86</v>
      </c>
      <c r="C120" s="36"/>
      <c r="D120" s="36"/>
      <c r="E120" s="36"/>
    </row>
    <row r="121" spans="2:5" ht="12.75">
      <c r="B121" s="35"/>
      <c r="C121" s="36"/>
      <c r="D121" s="36"/>
      <c r="E121" s="36"/>
    </row>
    <row r="122" ht="12.75">
      <c r="A122" s="17" t="s">
        <v>77</v>
      </c>
    </row>
    <row r="123" spans="2:5" ht="12" customHeight="1">
      <c r="B123" s="35" t="s">
        <v>10</v>
      </c>
      <c r="C123" s="35"/>
      <c r="D123" s="35"/>
      <c r="E123" s="35"/>
    </row>
    <row r="125" ht="12.75">
      <c r="A125" s="1" t="s">
        <v>79</v>
      </c>
    </row>
    <row r="126" spans="2:5" ht="26.25" customHeight="1">
      <c r="B126" s="35" t="s">
        <v>122</v>
      </c>
      <c r="C126" s="35"/>
      <c r="D126" s="35"/>
      <c r="E126" s="35"/>
    </row>
    <row r="127" spans="2:5" ht="27" customHeight="1">
      <c r="B127" s="36" t="s">
        <v>123</v>
      </c>
      <c r="C127" s="36"/>
      <c r="D127" s="36"/>
      <c r="E127" s="36"/>
    </row>
    <row r="129" spans="1:5" ht="12.75">
      <c r="A129" s="17" t="s">
        <v>6</v>
      </c>
      <c r="B129" s="22"/>
      <c r="C129" s="21"/>
      <c r="D129" s="21"/>
      <c r="E129" s="21"/>
    </row>
    <row r="130" spans="1:5" ht="65.25" customHeight="1">
      <c r="A130" s="9" t="s">
        <v>69</v>
      </c>
      <c r="B130" s="35" t="s">
        <v>7</v>
      </c>
      <c r="C130" s="36"/>
      <c r="D130" s="36"/>
      <c r="E130" s="36"/>
    </row>
  </sheetData>
  <sheetProtection password="DED0" sheet="1"/>
  <mergeCells count="56">
    <mergeCell ref="B85:I85"/>
    <mergeCell ref="B86:I86"/>
    <mergeCell ref="B81:I81"/>
    <mergeCell ref="B82:I82"/>
    <mergeCell ref="B83:I83"/>
    <mergeCell ref="B84:I84"/>
    <mergeCell ref="B79:I79"/>
    <mergeCell ref="B80:I80"/>
    <mergeCell ref="B69:I69"/>
    <mergeCell ref="B70:I70"/>
    <mergeCell ref="B73:I73"/>
    <mergeCell ref="B74:I74"/>
    <mergeCell ref="B71:I71"/>
    <mergeCell ref="B72:I72"/>
    <mergeCell ref="B130:E130"/>
    <mergeCell ref="A4:I4"/>
    <mergeCell ref="B127:E127"/>
    <mergeCell ref="B123:E123"/>
    <mergeCell ref="B126:E126"/>
    <mergeCell ref="B111:E111"/>
    <mergeCell ref="B112:E112"/>
    <mergeCell ref="B114:E114"/>
    <mergeCell ref="B77:I77"/>
    <mergeCell ref="B78:I78"/>
    <mergeCell ref="B121:E121"/>
    <mergeCell ref="B113:E113"/>
    <mergeCell ref="B115:E115"/>
    <mergeCell ref="B116:E116"/>
    <mergeCell ref="B117:E117"/>
    <mergeCell ref="B118:E118"/>
    <mergeCell ref="B119:E119"/>
    <mergeCell ref="B120:E120"/>
    <mergeCell ref="B89:E89"/>
    <mergeCell ref="B96:E96"/>
    <mergeCell ref="B97:E97"/>
    <mergeCell ref="B90:E90"/>
    <mergeCell ref="B91:E91"/>
    <mergeCell ref="B92:E92"/>
    <mergeCell ref="B93:E93"/>
    <mergeCell ref="B110:E110"/>
    <mergeCell ref="B102:E102"/>
    <mergeCell ref="B103:E103"/>
    <mergeCell ref="B104:E104"/>
    <mergeCell ref="B105:E105"/>
    <mergeCell ref="B107:E107"/>
    <mergeCell ref="B108:E108"/>
    <mergeCell ref="B87:I87"/>
    <mergeCell ref="C2:I2"/>
    <mergeCell ref="B106:E106"/>
    <mergeCell ref="B109:E109"/>
    <mergeCell ref="B98:E98"/>
    <mergeCell ref="B99:E99"/>
    <mergeCell ref="B100:E100"/>
    <mergeCell ref="B101:E101"/>
    <mergeCell ref="B94:E94"/>
    <mergeCell ref="B95:E95"/>
  </mergeCells>
  <conditionalFormatting sqref="C50">
    <cfRule type="cellIs" priority="20" dxfId="0" operator="greaterThan" stopIfTrue="1">
      <formula>$C$49</formula>
    </cfRule>
  </conditionalFormatting>
  <dataValidations count="1">
    <dataValidation type="decimal" allowBlank="1" showInputMessage="1" showErrorMessage="1" sqref="C63:D63">
      <formula1>0</formula1>
      <formula2>C62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Сергей Стерликов</cp:lastModifiedBy>
  <dcterms:created xsi:type="dcterms:W3CDTF">2013-08-29T06:03:17Z</dcterms:created>
  <dcterms:modified xsi:type="dcterms:W3CDTF">2023-12-04T14:36:17Z</dcterms:modified>
  <cp:category/>
  <cp:version/>
  <cp:contentType/>
  <cp:contentStatus/>
</cp:coreProperties>
</file>